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Y-team\Product\Models\F15 Juke\Pricing\DPL\"/>
    </mc:Choice>
  </mc:AlternateContent>
  <bookViews>
    <workbookView xWindow="0" yWindow="0" windowWidth="28800" windowHeight="12435"/>
  </bookViews>
  <sheets>
    <sheet name="for Dealers" sheetId="2" r:id="rId1"/>
    <sheet name="for New Dealer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2" l="1"/>
  <c r="F20" i="2"/>
  <c r="I20" i="2" s="1"/>
  <c r="K20" i="2" s="1"/>
  <c r="E20" i="2"/>
  <c r="G20" i="2" s="1"/>
  <c r="J20" i="2" s="1"/>
  <c r="L20" i="2" s="1"/>
  <c r="C20" i="2"/>
  <c r="I19" i="2"/>
  <c r="K19" i="2" s="1"/>
  <c r="F19" i="2"/>
  <c r="E19" i="2"/>
  <c r="G19" i="2" s="1"/>
  <c r="J19" i="2" s="1"/>
  <c r="L19" i="2" s="1"/>
  <c r="C19" i="2"/>
  <c r="I18" i="2"/>
  <c r="K18" i="2" s="1"/>
  <c r="F18" i="2"/>
  <c r="E18" i="2"/>
  <c r="G18" i="2" s="1"/>
  <c r="J18" i="2" s="1"/>
  <c r="L18" i="2" s="1"/>
  <c r="C18" i="2"/>
  <c r="I17" i="2"/>
  <c r="K17" i="2" s="1"/>
  <c r="F17" i="2"/>
  <c r="E17" i="2"/>
  <c r="G17" i="2" s="1"/>
  <c r="J17" i="2" s="1"/>
  <c r="L17" i="2" s="1"/>
  <c r="C17" i="2"/>
  <c r="I16" i="2"/>
  <c r="K16" i="2" s="1"/>
  <c r="F16" i="2"/>
  <c r="E16" i="2"/>
  <c r="G16" i="2" s="1"/>
  <c r="J16" i="2" s="1"/>
  <c r="L16" i="2" s="1"/>
  <c r="C16" i="2"/>
  <c r="I15" i="2"/>
  <c r="K15" i="2" s="1"/>
  <c r="F15" i="2"/>
  <c r="E15" i="2"/>
  <c r="G15" i="2" s="1"/>
  <c r="J15" i="2" s="1"/>
  <c r="L15" i="2" s="1"/>
  <c r="C15" i="2"/>
  <c r="I14" i="2"/>
  <c r="K14" i="2" s="1"/>
  <c r="F14" i="2"/>
  <c r="E14" i="2"/>
  <c r="G14" i="2" s="1"/>
  <c r="J14" i="2" s="1"/>
  <c r="L14" i="2" s="1"/>
  <c r="C14" i="2"/>
  <c r="I13" i="2"/>
  <c r="K13" i="2" s="1"/>
  <c r="F13" i="2"/>
  <c r="E13" i="2"/>
  <c r="G13" i="2" s="1"/>
  <c r="J13" i="2" s="1"/>
  <c r="L13" i="2" s="1"/>
  <c r="C13" i="2"/>
  <c r="I12" i="2"/>
  <c r="K12" i="2" s="1"/>
  <c r="F12" i="2"/>
  <c r="E12" i="2"/>
  <c r="G12" i="2" s="1"/>
  <c r="J12" i="2" s="1"/>
  <c r="L12" i="2" s="1"/>
  <c r="C12" i="2"/>
  <c r="I11" i="2"/>
  <c r="K11" i="2" s="1"/>
  <c r="F11" i="2"/>
  <c r="E11" i="2"/>
  <c r="G11" i="2" s="1"/>
  <c r="J11" i="2" s="1"/>
  <c r="L11" i="2" s="1"/>
  <c r="C11" i="2"/>
  <c r="I10" i="2"/>
  <c r="K10" i="2" s="1"/>
  <c r="F10" i="2"/>
  <c r="E10" i="2"/>
  <c r="G10" i="2" s="1"/>
  <c r="J10" i="2" s="1"/>
  <c r="L10" i="2" s="1"/>
  <c r="C10" i="2"/>
  <c r="C16" i="1" l="1"/>
  <c r="E16" i="1" l="1"/>
  <c r="G16" i="1" s="1"/>
  <c r="J16" i="1" s="1"/>
  <c r="L16" i="1" s="1"/>
  <c r="F16" i="1"/>
  <c r="I16" i="1" s="1"/>
  <c r="K16" i="1" s="1"/>
  <c r="F36" i="1"/>
  <c r="F20" i="1"/>
  <c r="I20" i="1" s="1"/>
  <c r="K20" i="1" s="1"/>
  <c r="E20" i="1"/>
  <c r="G20" i="1" s="1"/>
  <c r="J20" i="1" s="1"/>
  <c r="L20" i="1" s="1"/>
  <c r="C20" i="1"/>
  <c r="F19" i="1"/>
  <c r="I19" i="1" s="1"/>
  <c r="K19" i="1" s="1"/>
  <c r="E19" i="1"/>
  <c r="G19" i="1" s="1"/>
  <c r="J19" i="1" s="1"/>
  <c r="L19" i="1" s="1"/>
  <c r="C19" i="1"/>
  <c r="F18" i="1"/>
  <c r="I18" i="1" s="1"/>
  <c r="K18" i="1" s="1"/>
  <c r="E18" i="1"/>
  <c r="G18" i="1" s="1"/>
  <c r="J18" i="1" s="1"/>
  <c r="L18" i="1" s="1"/>
  <c r="C18" i="1"/>
  <c r="F17" i="1"/>
  <c r="I17" i="1" s="1"/>
  <c r="K17" i="1" s="1"/>
  <c r="E17" i="1"/>
  <c r="G17" i="1" s="1"/>
  <c r="J17" i="1" s="1"/>
  <c r="L17" i="1" s="1"/>
  <c r="C17" i="1"/>
  <c r="F15" i="1"/>
  <c r="I15" i="1" s="1"/>
  <c r="K15" i="1" s="1"/>
  <c r="E15" i="1"/>
  <c r="G15" i="1" s="1"/>
  <c r="J15" i="1" s="1"/>
  <c r="L15" i="1" s="1"/>
  <c r="C15" i="1"/>
  <c r="F14" i="1"/>
  <c r="I14" i="1" s="1"/>
  <c r="K14" i="1" s="1"/>
  <c r="E14" i="1"/>
  <c r="G14" i="1" s="1"/>
  <c r="J14" i="1" s="1"/>
  <c r="L14" i="1" s="1"/>
  <c r="C14" i="1"/>
  <c r="F13" i="1"/>
  <c r="I13" i="1" s="1"/>
  <c r="K13" i="1" s="1"/>
  <c r="E13" i="1"/>
  <c r="G13" i="1" s="1"/>
  <c r="J13" i="1" s="1"/>
  <c r="L13" i="1" s="1"/>
  <c r="C13" i="1"/>
  <c r="I12" i="1"/>
  <c r="K12" i="1" s="1"/>
  <c r="F12" i="1"/>
  <c r="E12" i="1"/>
  <c r="G12" i="1" s="1"/>
  <c r="J12" i="1" s="1"/>
  <c r="L12" i="1" s="1"/>
  <c r="C12" i="1"/>
  <c r="I11" i="1"/>
  <c r="K11" i="1" s="1"/>
  <c r="F11" i="1"/>
  <c r="E11" i="1"/>
  <c r="G11" i="1" s="1"/>
  <c r="J11" i="1" s="1"/>
  <c r="L11" i="1" s="1"/>
  <c r="C11" i="1"/>
  <c r="I10" i="1"/>
  <c r="K10" i="1" s="1"/>
  <c r="F10" i="1"/>
  <c r="E10" i="1"/>
  <c r="G10" i="1" s="1"/>
  <c r="J10" i="1" s="1"/>
  <c r="L10" i="1" s="1"/>
  <c r="C10" i="1"/>
</calcChain>
</file>

<file path=xl/sharedStrings.xml><?xml version="1.0" encoding="utf-8"?>
<sst xmlns="http://schemas.openxmlformats.org/spreadsheetml/2006/main" count="112" uniqueCount="50">
  <si>
    <t>ООО "Ниссан Мэнуфэкчуринг РУС"</t>
  </si>
  <si>
    <t>Конфиденциально</t>
  </si>
  <si>
    <t>Model Description</t>
  </si>
  <si>
    <t>Model Code</t>
  </si>
  <si>
    <t>LVC17</t>
  </si>
  <si>
    <t xml:space="preserve">MSRP incl. 18% VAT, RUR </t>
  </si>
  <si>
    <t>MSRP 
excl. VAT, RUR</t>
  </si>
  <si>
    <t xml:space="preserve">Fix Dealer Margin, %
</t>
  </si>
  <si>
    <t>Dealer w/s price excl. VAT, RUR</t>
  </si>
  <si>
    <t>Dealer w/s price incl. VAT, RUR</t>
  </si>
  <si>
    <t>Описание модели</t>
  </si>
  <si>
    <t>Код модели</t>
  </si>
  <si>
    <t>Рекомендованная розничная цена, включая НДС, рубли РФ</t>
  </si>
  <si>
    <t>Рекомендованная розничная цена, исключая НДС, рубли РФ</t>
  </si>
  <si>
    <t>Фиксированная маржа, %</t>
  </si>
  <si>
    <t xml:space="preserve"> Оптовая цена продажи дилеру, исключая НДС, рубли РФ</t>
  </si>
  <si>
    <t xml:space="preserve"> Оптовая цена продажи дилеру, включая НДС, рубли РФ</t>
  </si>
  <si>
    <t>Non-Metallic*</t>
  </si>
  <si>
    <t>Metallic**</t>
  </si>
  <si>
    <t>*) для автомобилей, окрашенных одной из красок неметаллик (список красок приведен в приложении к данному списку рекомендованных цен).</t>
  </si>
  <si>
    <t>Директор по маркетингу ООО Ниссан Мэнуфэкчуринг РУС</t>
  </si>
  <si>
    <t>Апушкина Е.А</t>
  </si>
  <si>
    <t>16 июня 2017 года</t>
  </si>
  <si>
    <t>Назаров А.И.</t>
  </si>
  <si>
    <t>Juke F15G</t>
  </si>
  <si>
    <t>1.6 CVT SE</t>
  </si>
  <si>
    <t>1.6 CVT SE+</t>
  </si>
  <si>
    <t>1.6 CVT LE</t>
  </si>
  <si>
    <t>FDTALBZF15EQA---R-</t>
  </si>
  <si>
    <t>FDTALBZF15EQAB--R-</t>
  </si>
  <si>
    <t>FDTALBZF15EQACGBR-</t>
  </si>
  <si>
    <t>FDTALBZF15EQACXBR-</t>
  </si>
  <si>
    <t>FDTALBZF15EQACMBR-</t>
  </si>
  <si>
    <t>FDTALBZF15EQACSBR-</t>
  </si>
  <si>
    <t>FDTALCZF15EQA--DR-</t>
  </si>
  <si>
    <t>FDTALCZF15EQA-GDR-</t>
  </si>
  <si>
    <t>FDTALCZF15EQA-XDR-</t>
  </si>
  <si>
    <t>FDTALCZF15EQA-MDR-</t>
  </si>
  <si>
    <t>FDTALCZF15EQA-SDR-</t>
  </si>
  <si>
    <t>Действительно с 16 июня 2017 года</t>
  </si>
  <si>
    <t>**) для автомобилей, окрашенных одной из красок металлик/перламутр (список красок приведен в приложении к данному списку рекомендованных цен).</t>
  </si>
  <si>
    <t xml:space="preserve">        Увеличение рекомендованной розничной цены на автомобили, окрашенные краской металлик/перламутр, включая НДС, составляет</t>
  </si>
  <si>
    <t>1.6 CVT SE+ Perso black</t>
  </si>
  <si>
    <t>1.6 CVT SE+ Perso yellow</t>
  </si>
  <si>
    <t>1.6 CVT SE+ Perso red</t>
  </si>
  <si>
    <t>1.6 CVT SE+ Perso white</t>
  </si>
  <si>
    <t>1.6 CVT LE Perso black</t>
  </si>
  <si>
    <t>1.6 CVT LE Perso yellow</t>
  </si>
  <si>
    <t>1.6 CVT LE Perso red</t>
  </si>
  <si>
    <t>1.6 CVT LE Perso 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</si>
</sst>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0.0%"/>
    <numFmt numFmtId="166" formatCode="#,##0.00[$р.-419]"/>
    <numFmt numFmtId="167" formatCode="[$-F800]dddd\,\ mmmm\ dd\,\ yyyy"/>
    <numFmt numFmtId="168" formatCode="[$-FC19]dd\ mmmm\ yyyy\ \г\.;@"/>
  </numFmts>
  <fonts count="23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indexed="10"/>
      <name val="Arial"/>
      <family val="2"/>
      <charset val="204"/>
    </font>
    <font>
      <sz val="10"/>
      <name val="Arial"/>
      <family val="2"/>
    </font>
    <font>
      <u/>
      <sz val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"/>
      <family val="2"/>
      <charset val="204"/>
    </font>
    <font>
      <b/>
      <sz val="8"/>
      <color indexed="10"/>
      <name val="Arial"/>
      <family val="2"/>
      <charset val="204"/>
    </font>
    <font>
      <b/>
      <sz val="9"/>
      <name val="Arial"/>
      <family val="2"/>
    </font>
    <font>
      <b/>
      <i/>
      <sz val="9"/>
      <color indexed="10"/>
      <name val="Arial"/>
      <family val="2"/>
      <charset val="204"/>
    </font>
    <font>
      <sz val="9"/>
      <name val="Arial"/>
      <family val="2"/>
    </font>
    <font>
      <b/>
      <i/>
      <sz val="9"/>
      <color indexed="10"/>
      <name val="Arial"/>
      <family val="2"/>
    </font>
    <font>
      <sz val="9"/>
      <color indexed="12"/>
      <name val="Arial"/>
      <family val="2"/>
    </font>
    <font>
      <b/>
      <i/>
      <sz val="9"/>
      <name val="Arial"/>
      <family val="2"/>
    </font>
    <font>
      <u/>
      <sz val="8"/>
      <name val="Arial"/>
      <family val="2"/>
    </font>
    <font>
      <sz val="10"/>
      <color theme="0"/>
      <name val="Arial"/>
      <family val="2"/>
      <charset val="204"/>
    </font>
    <font>
      <sz val="8"/>
      <color theme="0"/>
      <name val="Arial"/>
      <family val="2"/>
    </font>
    <font>
      <sz val="8"/>
      <color theme="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1" fillId="0" borderId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1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2" fillId="0" borderId="0" xfId="1" applyFont="1" applyFill="1" applyProtection="1">
      <protection locked="0"/>
    </xf>
    <xf numFmtId="0" fontId="3" fillId="0" borderId="0" xfId="1" applyFont="1" applyFill="1" applyBorder="1" applyProtection="1">
      <protection locked="0"/>
    </xf>
    <xf numFmtId="0" fontId="4" fillId="0" borderId="0" xfId="1" applyFont="1" applyFill="1" applyBorder="1" applyProtection="1">
      <protection locked="0"/>
    </xf>
    <xf numFmtId="0" fontId="5" fillId="0" borderId="0" xfId="1" applyFont="1" applyFill="1" applyBorder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 applyProtection="1">
      <protection locked="0"/>
    </xf>
    <xf numFmtId="0" fontId="8" fillId="0" borderId="0" xfId="1" applyFont="1" applyFill="1" applyBorder="1" applyProtection="1">
      <protection locked="0"/>
    </xf>
    <xf numFmtId="0" fontId="9" fillId="0" borderId="0" xfId="1" applyFont="1" applyFill="1" applyBorder="1" applyProtection="1">
      <protection locked="0"/>
    </xf>
    <xf numFmtId="0" fontId="10" fillId="0" borderId="0" xfId="1" applyFont="1" applyFill="1" applyBorder="1"/>
    <xf numFmtId="0" fontId="7" fillId="0" borderId="0" xfId="2" applyFont="1" applyFill="1" applyProtection="1">
      <protection locked="0"/>
    </xf>
    <xf numFmtId="14" fontId="8" fillId="0" borderId="0" xfId="1" applyNumberFormat="1" applyFont="1" applyFill="1" applyBorder="1" applyAlignment="1" applyProtection="1">
      <alignment horizontal="left"/>
      <protection locked="0"/>
    </xf>
    <xf numFmtId="14" fontId="12" fillId="0" borderId="0" xfId="1" applyNumberFormat="1" applyFont="1" applyFill="1" applyBorder="1" applyAlignment="1" applyProtection="1">
      <alignment horizontal="left"/>
      <protection locked="0"/>
    </xf>
    <xf numFmtId="0" fontId="1" fillId="0" borderId="0" xfId="1"/>
    <xf numFmtId="0" fontId="13" fillId="0" borderId="1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3" fillId="0" borderId="2" xfId="2" applyFont="1" applyFill="1" applyBorder="1" applyAlignment="1">
      <alignment horizontal="center" vertical="center" wrapText="1"/>
    </xf>
    <xf numFmtId="0" fontId="13" fillId="0" borderId="10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12" xfId="1" applyFont="1" applyFill="1" applyBorder="1"/>
    <xf numFmtId="0" fontId="5" fillId="2" borderId="13" xfId="4" applyNumberFormat="1" applyFont="1" applyFill="1" applyBorder="1" applyAlignment="1">
      <alignment horizontal="left" vertical="center"/>
    </xf>
    <xf numFmtId="0" fontId="16" fillId="2" borderId="14" xfId="1" applyFont="1" applyFill="1" applyBorder="1" applyAlignment="1">
      <alignment horizontal="left"/>
    </xf>
    <xf numFmtId="4" fontId="17" fillId="2" borderId="12" xfId="5" applyNumberFormat="1" applyFont="1" applyFill="1" applyBorder="1" applyProtection="1">
      <protection locked="0"/>
    </xf>
    <xf numFmtId="4" fontId="17" fillId="0" borderId="12" xfId="5" applyNumberFormat="1" applyFont="1" applyFill="1" applyBorder="1" applyProtection="1">
      <protection locked="0"/>
    </xf>
    <xf numFmtId="4" fontId="17" fillId="0" borderId="15" xfId="5" applyNumberFormat="1" applyFont="1" applyFill="1" applyBorder="1" applyProtection="1">
      <protection locked="0"/>
    </xf>
    <xf numFmtId="4" fontId="17" fillId="0" borderId="16" xfId="5" applyNumberFormat="1" applyFont="1" applyFill="1" applyBorder="1" applyProtection="1">
      <protection locked="0"/>
    </xf>
    <xf numFmtId="165" fontId="15" fillId="0" borderId="14" xfId="6" applyNumberFormat="1" applyFont="1" applyFill="1" applyBorder="1" applyProtection="1">
      <protection locked="0"/>
    </xf>
    <xf numFmtId="4" fontId="17" fillId="0" borderId="17" xfId="1" applyNumberFormat="1" applyFont="1" applyFill="1" applyBorder="1"/>
    <xf numFmtId="4" fontId="17" fillId="0" borderId="16" xfId="1" applyNumberFormat="1" applyFont="1" applyFill="1" applyBorder="1"/>
    <xf numFmtId="4" fontId="17" fillId="0" borderId="15" xfId="1" applyNumberFormat="1" applyFont="1" applyFill="1" applyBorder="1"/>
    <xf numFmtId="0" fontId="15" fillId="0" borderId="18" xfId="1" applyFont="1" applyFill="1" applyBorder="1"/>
    <xf numFmtId="0" fontId="5" fillId="2" borderId="19" xfId="1" applyFont="1" applyFill="1" applyBorder="1"/>
    <xf numFmtId="0" fontId="16" fillId="2" borderId="19" xfId="1" applyFont="1" applyFill="1" applyBorder="1" applyAlignment="1">
      <alignment horizontal="left"/>
    </xf>
    <xf numFmtId="4" fontId="17" fillId="2" borderId="20" xfId="5" applyNumberFormat="1" applyFont="1" applyFill="1" applyBorder="1" applyProtection="1">
      <protection locked="0"/>
    </xf>
    <xf numFmtId="4" fontId="17" fillId="0" borderId="20" xfId="5" applyNumberFormat="1" applyFont="1" applyFill="1" applyBorder="1" applyProtection="1">
      <protection locked="0"/>
    </xf>
    <xf numFmtId="4" fontId="17" fillId="0" borderId="21" xfId="5" applyNumberFormat="1" applyFont="1" applyFill="1" applyBorder="1" applyProtection="1">
      <protection locked="0"/>
    </xf>
    <xf numFmtId="4" fontId="17" fillId="0" borderId="22" xfId="5" applyNumberFormat="1" applyFont="1" applyFill="1" applyBorder="1" applyProtection="1">
      <protection locked="0"/>
    </xf>
    <xf numFmtId="165" fontId="15" fillId="0" borderId="23" xfId="6" applyNumberFormat="1" applyFont="1" applyFill="1" applyBorder="1" applyProtection="1">
      <protection locked="0"/>
    </xf>
    <xf numFmtId="4" fontId="17" fillId="0" borderId="24" xfId="1" applyNumberFormat="1" applyFont="1" applyFill="1" applyBorder="1"/>
    <xf numFmtId="4" fontId="17" fillId="0" borderId="22" xfId="1" applyNumberFormat="1" applyFont="1" applyFill="1" applyBorder="1"/>
    <xf numFmtId="4" fontId="17" fillId="0" borderId="21" xfId="1" applyNumberFormat="1" applyFont="1" applyFill="1" applyBorder="1"/>
    <xf numFmtId="0" fontId="15" fillId="0" borderId="25" xfId="1" applyFont="1" applyFill="1" applyBorder="1"/>
    <xf numFmtId="0" fontId="5" fillId="2" borderId="26" xfId="1" applyFont="1" applyFill="1" applyBorder="1"/>
    <xf numFmtId="0" fontId="16" fillId="2" borderId="26" xfId="1" applyFont="1" applyFill="1" applyBorder="1" applyAlignment="1">
      <alignment horizontal="left"/>
    </xf>
    <xf numFmtId="4" fontId="17" fillId="2" borderId="8" xfId="5" applyNumberFormat="1" applyFont="1" applyFill="1" applyBorder="1" applyProtection="1">
      <protection locked="0"/>
    </xf>
    <xf numFmtId="4" fontId="17" fillId="0" borderId="8" xfId="5" applyNumberFormat="1" applyFont="1" applyFill="1" applyBorder="1" applyProtection="1">
      <protection locked="0"/>
    </xf>
    <xf numFmtId="4" fontId="17" fillId="0" borderId="27" xfId="5" applyNumberFormat="1" applyFont="1" applyFill="1" applyBorder="1" applyProtection="1">
      <protection locked="0"/>
    </xf>
    <xf numFmtId="4" fontId="17" fillId="0" borderId="28" xfId="5" applyNumberFormat="1" applyFont="1" applyFill="1" applyBorder="1" applyProtection="1">
      <protection locked="0"/>
    </xf>
    <xf numFmtId="165" fontId="15" fillId="0" borderId="9" xfId="6" applyNumberFormat="1" applyFont="1" applyFill="1" applyBorder="1" applyProtection="1">
      <protection locked="0"/>
    </xf>
    <xf numFmtId="4" fontId="17" fillId="0" borderId="29" xfId="1" applyNumberFormat="1" applyFont="1" applyFill="1" applyBorder="1"/>
    <xf numFmtId="4" fontId="17" fillId="0" borderId="28" xfId="1" applyNumberFormat="1" applyFont="1" applyFill="1" applyBorder="1"/>
    <xf numFmtId="4" fontId="17" fillId="0" borderId="27" xfId="1" applyNumberFormat="1" applyFont="1" applyFill="1" applyBorder="1"/>
    <xf numFmtId="0" fontId="15" fillId="0" borderId="0" xfId="1" applyFont="1" applyFill="1" applyBorder="1"/>
    <xf numFmtId="0" fontId="15" fillId="0" borderId="0" xfId="7" applyFont="1" applyBorder="1"/>
    <xf numFmtId="0" fontId="18" fillId="0" borderId="0" xfId="1" applyFont="1" applyFill="1" applyBorder="1"/>
    <xf numFmtId="4" fontId="15" fillId="0" borderId="0" xfId="5" applyNumberFormat="1" applyFont="1" applyFill="1" applyBorder="1" applyProtection="1">
      <protection locked="0"/>
    </xf>
    <xf numFmtId="165" fontId="15" fillId="0" borderId="0" xfId="6" applyNumberFormat="1" applyFont="1" applyFill="1" applyBorder="1" applyProtection="1">
      <protection locked="0"/>
    </xf>
    <xf numFmtId="4" fontId="15" fillId="0" borderId="0" xfId="1" applyNumberFormat="1" applyFont="1" applyFill="1" applyBorder="1"/>
    <xf numFmtId="4" fontId="17" fillId="0" borderId="0" xfId="5" applyNumberFormat="1" applyFont="1" applyFill="1" applyBorder="1" applyProtection="1">
      <protection locked="0"/>
    </xf>
    <xf numFmtId="0" fontId="1" fillId="0" borderId="0" xfId="1" quotePrefix="1"/>
    <xf numFmtId="166" fontId="1" fillId="0" borderId="0" xfId="1" applyNumberFormat="1" applyFont="1" applyAlignment="1">
      <alignment horizontal="left"/>
    </xf>
    <xf numFmtId="4" fontId="1" fillId="0" borderId="0" xfId="1" applyNumberFormat="1" applyBorder="1"/>
    <xf numFmtId="0" fontId="5" fillId="0" borderId="0" xfId="1" applyFont="1" applyFill="1" applyProtection="1">
      <protection locked="0"/>
    </xf>
    <xf numFmtId="4" fontId="5" fillId="0" borderId="0" xfId="1" applyNumberFormat="1" applyFont="1" applyFill="1" applyProtection="1">
      <protection locked="0"/>
    </xf>
    <xf numFmtId="0" fontId="11" fillId="0" borderId="0" xfId="8"/>
    <xf numFmtId="4" fontId="5" fillId="0" borderId="0" xfId="1" applyNumberFormat="1" applyFont="1" applyFill="1" applyBorder="1" applyProtection="1">
      <protection locked="0"/>
    </xf>
    <xf numFmtId="0" fontId="5" fillId="0" borderId="0" xfId="1" applyFont="1" applyFill="1" applyBorder="1" applyProtection="1">
      <protection locked="0"/>
    </xf>
    <xf numFmtId="0" fontId="1" fillId="0" borderId="0" xfId="9" applyFont="1" applyFill="1"/>
    <xf numFmtId="0" fontId="19" fillId="0" borderId="30" xfId="9" applyFont="1" applyFill="1" applyBorder="1"/>
    <xf numFmtId="0" fontId="10" fillId="0" borderId="0" xfId="1" applyFont="1" applyFill="1"/>
    <xf numFmtId="0" fontId="5" fillId="0" borderId="30" xfId="1" applyFont="1" applyFill="1" applyBorder="1"/>
    <xf numFmtId="4" fontId="5" fillId="0" borderId="30" xfId="1" applyNumberFormat="1" applyFont="1" applyFill="1" applyBorder="1" applyProtection="1">
      <protection locked="0"/>
    </xf>
    <xf numFmtId="0" fontId="5" fillId="0" borderId="30" xfId="1" applyFont="1" applyFill="1" applyBorder="1" applyProtection="1">
      <protection locked="0"/>
    </xf>
    <xf numFmtId="0" fontId="1" fillId="0" borderId="0" xfId="1" applyFont="1"/>
    <xf numFmtId="168" fontId="15" fillId="0" borderId="0" xfId="1" applyNumberFormat="1" applyFont="1"/>
    <xf numFmtId="168" fontId="1" fillId="0" borderId="0" xfId="1" applyNumberFormat="1" applyFont="1"/>
    <xf numFmtId="0" fontId="20" fillId="0" borderId="0" xfId="3" applyFont="1" applyFill="1"/>
    <xf numFmtId="167" fontId="21" fillId="0" borderId="0" xfId="10" applyNumberFormat="1" applyFont="1" applyFill="1" applyBorder="1" applyAlignment="1">
      <alignment horizontal="right"/>
    </xf>
    <xf numFmtId="167" fontId="22" fillId="0" borderId="0" xfId="10" applyNumberFormat="1" applyFont="1" applyFill="1" applyBorder="1" applyAlignment="1">
      <alignment horizontal="right"/>
    </xf>
    <xf numFmtId="0" fontId="13" fillId="0" borderId="6" xfId="1" applyFont="1" applyFill="1" applyBorder="1" applyAlignment="1">
      <alignment horizontal="center" vertical="center" wrapText="1"/>
    </xf>
    <xf numFmtId="0" fontId="13" fillId="0" borderId="8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horizontal="center" vertical="center" wrapText="1"/>
    </xf>
    <xf numFmtId="0" fontId="14" fillId="0" borderId="7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168" fontId="21" fillId="0" borderId="0" xfId="1" applyNumberFormat="1" applyFont="1" applyBorder="1" applyAlignment="1">
      <alignment horizontal="right"/>
    </xf>
    <xf numFmtId="0" fontId="13" fillId="0" borderId="7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168" fontId="22" fillId="0" borderId="0" xfId="1" applyNumberFormat="1" applyFont="1" applyBorder="1" applyAlignment="1">
      <alignment horizontal="right"/>
    </xf>
  </cellXfs>
  <cellStyles count="11">
    <cellStyle name="Comma 3" xfId="5"/>
    <cellStyle name="Normal" xfId="0" builtinId="0"/>
    <cellStyle name="Normal 3 2" xfId="8"/>
    <cellStyle name="Normal_Jan 2014_SS_Dealer master price list" xfId="1"/>
    <cellStyle name="Normal_PBD 2006 all models" xfId="7"/>
    <cellStyle name="Normal_QQ_line-up FY09 - MO check 2" xfId="4"/>
    <cellStyle name="Normal_T31H Price for dealers 2012-09 2 2" xfId="3"/>
    <cellStyle name="Percent 3" xfId="6"/>
    <cellStyle name="Обычный_20120911_PY12_Nissan_PricesForDealers" xfId="2"/>
    <cellStyle name="Обычный_20131217_PY13_ND_Nissan_New_PricesForDealers" xfId="10"/>
    <cellStyle name="Обычный_NEW_PL_DEXO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J29" sqref="J29"/>
    </sheetView>
  </sheetViews>
  <sheetFormatPr defaultRowHeight="15" x14ac:dyDescent="0.25"/>
  <cols>
    <col min="1" max="1" width="28.28515625" customWidth="1"/>
    <col min="2" max="2" width="23.42578125" bestFit="1" customWidth="1"/>
    <col min="3" max="3" width="24" bestFit="1" customWidth="1"/>
    <col min="4" max="4" width="14.28515625" customWidth="1"/>
    <col min="5" max="5" width="14.5703125" customWidth="1"/>
    <col min="6" max="6" width="14" customWidth="1"/>
    <col min="7" max="7" width="13.42578125" customWidth="1"/>
    <col min="8" max="8" width="9.85546875" customWidth="1"/>
    <col min="9" max="9" width="15.28515625" customWidth="1"/>
    <col min="10" max="10" width="15" customWidth="1"/>
    <col min="11" max="11" width="14.42578125" customWidth="1"/>
    <col min="12" max="12" width="13.140625" customWidth="1"/>
  </cols>
  <sheetData>
    <row r="1" spans="1:12" ht="18" x14ac:dyDescent="0.25">
      <c r="A1" s="1" t="s">
        <v>0</v>
      </c>
      <c r="B1" s="2"/>
      <c r="C1" s="3"/>
      <c r="D1" s="4"/>
      <c r="E1" s="4"/>
      <c r="F1" s="4"/>
      <c r="G1" s="4"/>
      <c r="H1" s="5"/>
      <c r="I1" s="6" t="s">
        <v>1</v>
      </c>
      <c r="J1" s="5"/>
      <c r="K1" s="5"/>
      <c r="L1" s="5"/>
    </row>
    <row r="2" spans="1:12" ht="15.75" x14ac:dyDescent="0.25">
      <c r="A2" s="7" t="s">
        <v>24</v>
      </c>
      <c r="B2" s="8"/>
      <c r="C2" s="9"/>
      <c r="D2" s="10"/>
      <c r="E2" s="4"/>
      <c r="F2" s="4"/>
      <c r="G2" s="4"/>
      <c r="H2" s="5"/>
      <c r="I2" s="5"/>
      <c r="J2" s="5"/>
      <c r="K2" s="5"/>
      <c r="L2" s="5"/>
    </row>
    <row r="3" spans="1:12" ht="15.75" x14ac:dyDescent="0.25">
      <c r="A3" s="11"/>
      <c r="B3" s="8"/>
      <c r="C3" s="9"/>
      <c r="D3" s="10"/>
      <c r="E3" s="5"/>
      <c r="F3" s="5"/>
      <c r="G3" s="5"/>
      <c r="H3" s="5"/>
      <c r="I3" s="5"/>
      <c r="J3" s="5"/>
      <c r="K3" s="5"/>
      <c r="L3" s="5"/>
    </row>
    <row r="4" spans="1:12" ht="15.75" x14ac:dyDescent="0.25">
      <c r="A4" s="11"/>
      <c r="B4" s="8"/>
      <c r="C4" s="9"/>
      <c r="D4" s="10"/>
      <c r="E4" s="5"/>
      <c r="F4" s="5"/>
      <c r="G4" s="5"/>
      <c r="H4" s="5"/>
      <c r="I4" s="5"/>
      <c r="J4" s="5"/>
      <c r="K4" s="5"/>
      <c r="L4" s="5"/>
    </row>
    <row r="5" spans="1:12" x14ac:dyDescent="0.25">
      <c r="A5" s="78" t="s">
        <v>39</v>
      </c>
      <c r="B5" s="12"/>
      <c r="C5" s="13"/>
      <c r="D5" s="10"/>
      <c r="E5" s="4"/>
      <c r="F5" s="4"/>
      <c r="G5" s="4"/>
      <c r="H5" s="5"/>
      <c r="I5" s="5"/>
      <c r="J5" s="5"/>
      <c r="K5" s="5"/>
      <c r="L5" s="5"/>
    </row>
    <row r="6" spans="1:12" ht="15.75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36.75" thickBot="1" x14ac:dyDescent="0.3">
      <c r="A7" s="15" t="s">
        <v>2</v>
      </c>
      <c r="B7" s="16" t="s">
        <v>3</v>
      </c>
      <c r="C7" s="17" t="s">
        <v>4</v>
      </c>
      <c r="D7" s="87" t="s">
        <v>5</v>
      </c>
      <c r="E7" s="88"/>
      <c r="F7" s="87" t="s">
        <v>6</v>
      </c>
      <c r="G7" s="88"/>
      <c r="H7" s="18" t="s">
        <v>7</v>
      </c>
      <c r="I7" s="87" t="s">
        <v>8</v>
      </c>
      <c r="J7" s="88"/>
      <c r="K7" s="87" t="s">
        <v>9</v>
      </c>
      <c r="L7" s="89"/>
    </row>
    <row r="8" spans="1:12" ht="23.25" customHeight="1" thickBot="1" x14ac:dyDescent="0.3">
      <c r="A8" s="81" t="s">
        <v>10</v>
      </c>
      <c r="B8" s="83" t="s">
        <v>11</v>
      </c>
      <c r="C8" s="85"/>
      <c r="D8" s="87" t="s">
        <v>12</v>
      </c>
      <c r="E8" s="88"/>
      <c r="F8" s="87" t="s">
        <v>13</v>
      </c>
      <c r="G8" s="88"/>
      <c r="H8" s="91" t="s">
        <v>14</v>
      </c>
      <c r="I8" s="87" t="s">
        <v>15</v>
      </c>
      <c r="J8" s="88"/>
      <c r="K8" s="87" t="s">
        <v>16</v>
      </c>
      <c r="L8" s="89"/>
    </row>
    <row r="9" spans="1:12" ht="15.75" thickBot="1" x14ac:dyDescent="0.3">
      <c r="A9" s="82"/>
      <c r="B9" s="84"/>
      <c r="C9" s="86"/>
      <c r="D9" s="19" t="s">
        <v>17</v>
      </c>
      <c r="E9" s="15" t="s">
        <v>18</v>
      </c>
      <c r="F9" s="19" t="s">
        <v>17</v>
      </c>
      <c r="G9" s="15" t="s">
        <v>18</v>
      </c>
      <c r="H9" s="92"/>
      <c r="I9" s="19" t="s">
        <v>17</v>
      </c>
      <c r="J9" s="15" t="s">
        <v>18</v>
      </c>
      <c r="K9" s="19" t="s">
        <v>17</v>
      </c>
      <c r="L9" s="20" t="s">
        <v>18</v>
      </c>
    </row>
    <row r="10" spans="1:12" x14ac:dyDescent="0.25">
      <c r="A10" s="21" t="s">
        <v>25</v>
      </c>
      <c r="B10" s="22" t="s">
        <v>28</v>
      </c>
      <c r="C10" s="23" t="str">
        <f>CONCATENATE(B10,7)</f>
        <v>FDTALBZF15EQA---R-7</v>
      </c>
      <c r="D10" s="24">
        <v>1099990</v>
      </c>
      <c r="E10" s="25">
        <f>D10+$G$25</f>
        <v>1116990</v>
      </c>
      <c r="F10" s="26">
        <f t="shared" ref="F10:G20" si="0">ROUND(D10/1.18,2)</f>
        <v>932194.92</v>
      </c>
      <c r="G10" s="27">
        <f>ROUND(E10/1.18,2)</f>
        <v>946601.69</v>
      </c>
      <c r="H10" s="28">
        <v>4.7E-2</v>
      </c>
      <c r="I10" s="29">
        <f>ROUND(F10*(1-H10),2)</f>
        <v>888381.76</v>
      </c>
      <c r="J10" s="30">
        <f>ROUND(G10*(1-H10),2)</f>
        <v>902111.41</v>
      </c>
      <c r="K10" s="29">
        <f t="shared" ref="K10:L20" si="1">ROUND(I10*1.18,2)</f>
        <v>1048290.48</v>
      </c>
      <c r="L10" s="31">
        <f t="shared" si="1"/>
        <v>1064491.46</v>
      </c>
    </row>
    <row r="11" spans="1:12" x14ac:dyDescent="0.25">
      <c r="A11" s="32" t="s">
        <v>26</v>
      </c>
      <c r="B11" s="33" t="s">
        <v>29</v>
      </c>
      <c r="C11" s="34" t="str">
        <f t="shared" ref="C11:C20" si="2">CONCATENATE(B11,7)</f>
        <v>FDTALBZF15EQAB--R-7</v>
      </c>
      <c r="D11" s="35">
        <v>1139990</v>
      </c>
      <c r="E11" s="36">
        <f>D11+$G$25</f>
        <v>1156990</v>
      </c>
      <c r="F11" s="37">
        <f t="shared" si="0"/>
        <v>966093.22</v>
      </c>
      <c r="G11" s="38">
        <f t="shared" si="0"/>
        <v>980500</v>
      </c>
      <c r="H11" s="39">
        <v>4.7E-2</v>
      </c>
      <c r="I11" s="40">
        <f>ROUND(F11*(1-H11),2)</f>
        <v>920686.84</v>
      </c>
      <c r="J11" s="41">
        <f>ROUND(G11*(1-H11),2)</f>
        <v>934416.5</v>
      </c>
      <c r="K11" s="40">
        <f t="shared" si="1"/>
        <v>1086410.47</v>
      </c>
      <c r="L11" s="42">
        <f t="shared" si="1"/>
        <v>1102611.47</v>
      </c>
    </row>
    <row r="12" spans="1:12" x14ac:dyDescent="0.25">
      <c r="A12" s="32" t="s">
        <v>42</v>
      </c>
      <c r="B12" s="33" t="s">
        <v>30</v>
      </c>
      <c r="C12" s="34" t="str">
        <f t="shared" si="2"/>
        <v>FDTALBZF15EQACGBR-7</v>
      </c>
      <c r="D12" s="35">
        <v>1199990</v>
      </c>
      <c r="E12" s="36">
        <f>D12+$G$25</f>
        <v>1216990</v>
      </c>
      <c r="F12" s="37">
        <f t="shared" si="0"/>
        <v>1016940.68</v>
      </c>
      <c r="G12" s="38">
        <f t="shared" si="0"/>
        <v>1031347.46</v>
      </c>
      <c r="H12" s="39">
        <v>4.7E-2</v>
      </c>
      <c r="I12" s="40">
        <f>ROUND(F12*(1-H12),2)</f>
        <v>969144.47</v>
      </c>
      <c r="J12" s="41">
        <f>ROUND(G12*(1-H12),2)</f>
        <v>982874.13</v>
      </c>
      <c r="K12" s="40">
        <f t="shared" si="1"/>
        <v>1143590.47</v>
      </c>
      <c r="L12" s="42">
        <f t="shared" si="1"/>
        <v>1159791.47</v>
      </c>
    </row>
    <row r="13" spans="1:12" x14ac:dyDescent="0.25">
      <c r="A13" s="32" t="s">
        <v>43</v>
      </c>
      <c r="B13" s="33" t="s">
        <v>31</v>
      </c>
      <c r="C13" s="34" t="str">
        <f t="shared" si="2"/>
        <v>FDTALBZF15EQACXBR-7</v>
      </c>
      <c r="D13" s="35">
        <v>1199990</v>
      </c>
      <c r="E13" s="36">
        <f>D13+$G$25</f>
        <v>1216990</v>
      </c>
      <c r="F13" s="37">
        <f t="shared" si="0"/>
        <v>1016940.68</v>
      </c>
      <c r="G13" s="38">
        <f t="shared" si="0"/>
        <v>1031347.46</v>
      </c>
      <c r="H13" s="39">
        <v>4.7E-2</v>
      </c>
      <c r="I13" s="40">
        <f>ROUND(F13*(1-H13),2)</f>
        <v>969144.47</v>
      </c>
      <c r="J13" s="41">
        <f>ROUND(G13*(1-H13),2)</f>
        <v>982874.13</v>
      </c>
      <c r="K13" s="40">
        <f t="shared" si="1"/>
        <v>1143590.47</v>
      </c>
      <c r="L13" s="42">
        <f t="shared" si="1"/>
        <v>1159791.47</v>
      </c>
    </row>
    <row r="14" spans="1:12" x14ac:dyDescent="0.25">
      <c r="A14" s="32" t="s">
        <v>44</v>
      </c>
      <c r="B14" s="33" t="s">
        <v>32</v>
      </c>
      <c r="C14" s="34" t="str">
        <f t="shared" si="2"/>
        <v>FDTALBZF15EQACMBR-7</v>
      </c>
      <c r="D14" s="35">
        <v>1199990</v>
      </c>
      <c r="E14" s="36">
        <f t="shared" ref="E14:E20" si="3">D14+$G$25</f>
        <v>1216990</v>
      </c>
      <c r="F14" s="37">
        <f t="shared" si="0"/>
        <v>1016940.68</v>
      </c>
      <c r="G14" s="38">
        <f t="shared" si="0"/>
        <v>1031347.46</v>
      </c>
      <c r="H14" s="39">
        <v>4.7E-2</v>
      </c>
      <c r="I14" s="40">
        <f t="shared" ref="I14:I20" si="4">ROUND(F14*(1-H14),2)</f>
        <v>969144.47</v>
      </c>
      <c r="J14" s="41">
        <f t="shared" ref="J14:J19" si="5">ROUND(G14*(1-H14),2)</f>
        <v>982874.13</v>
      </c>
      <c r="K14" s="40">
        <f t="shared" si="1"/>
        <v>1143590.47</v>
      </c>
      <c r="L14" s="42">
        <f t="shared" si="1"/>
        <v>1159791.47</v>
      </c>
    </row>
    <row r="15" spans="1:12" x14ac:dyDescent="0.25">
      <c r="A15" s="32" t="s">
        <v>45</v>
      </c>
      <c r="B15" s="33" t="s">
        <v>33</v>
      </c>
      <c r="C15" s="34" t="str">
        <f>CONCATENATE(B15,7)</f>
        <v>FDTALBZF15EQACSBR-7</v>
      </c>
      <c r="D15" s="35">
        <v>1199990</v>
      </c>
      <c r="E15" s="36">
        <f t="shared" si="3"/>
        <v>1216990</v>
      </c>
      <c r="F15" s="37">
        <f t="shared" si="0"/>
        <v>1016940.68</v>
      </c>
      <c r="G15" s="38">
        <f t="shared" si="0"/>
        <v>1031347.46</v>
      </c>
      <c r="H15" s="39">
        <v>4.7E-2</v>
      </c>
      <c r="I15" s="40">
        <f t="shared" si="4"/>
        <v>969144.47</v>
      </c>
      <c r="J15" s="41">
        <f t="shared" si="5"/>
        <v>982874.13</v>
      </c>
      <c r="K15" s="40">
        <f t="shared" si="1"/>
        <v>1143590.47</v>
      </c>
      <c r="L15" s="42">
        <f t="shared" si="1"/>
        <v>1159791.47</v>
      </c>
    </row>
    <row r="16" spans="1:12" x14ac:dyDescent="0.25">
      <c r="A16" s="32" t="s">
        <v>27</v>
      </c>
      <c r="B16" s="33" t="s">
        <v>34</v>
      </c>
      <c r="C16" s="34" t="str">
        <f>CONCATENATE(B16,7)</f>
        <v>FDTALCZF15EQA--DR-7</v>
      </c>
      <c r="D16" s="35">
        <v>1239990</v>
      </c>
      <c r="E16" s="36">
        <f t="shared" si="3"/>
        <v>1256990</v>
      </c>
      <c r="F16" s="37">
        <f t="shared" si="0"/>
        <v>1050838.98</v>
      </c>
      <c r="G16" s="38">
        <f t="shared" si="0"/>
        <v>1065245.76</v>
      </c>
      <c r="H16" s="39">
        <v>4.7E-2</v>
      </c>
      <c r="I16" s="40">
        <f t="shared" si="4"/>
        <v>1001449.55</v>
      </c>
      <c r="J16" s="41">
        <f t="shared" si="5"/>
        <v>1015179.21</v>
      </c>
      <c r="K16" s="40">
        <f t="shared" si="1"/>
        <v>1181710.47</v>
      </c>
      <c r="L16" s="42">
        <f t="shared" si="1"/>
        <v>1197911.47</v>
      </c>
    </row>
    <row r="17" spans="1:12" x14ac:dyDescent="0.25">
      <c r="A17" s="32" t="s">
        <v>46</v>
      </c>
      <c r="B17" s="33" t="s">
        <v>35</v>
      </c>
      <c r="C17" s="34" t="str">
        <f t="shared" si="2"/>
        <v>FDTALCZF15EQA-GDR-7</v>
      </c>
      <c r="D17" s="35">
        <v>1279990</v>
      </c>
      <c r="E17" s="36">
        <f>D17+$G$25</f>
        <v>1296990</v>
      </c>
      <c r="F17" s="37">
        <f t="shared" si="0"/>
        <v>1084737.29</v>
      </c>
      <c r="G17" s="38">
        <f>ROUND(E17/1.18,2)</f>
        <v>1099144.07</v>
      </c>
      <c r="H17" s="39">
        <v>4.7E-2</v>
      </c>
      <c r="I17" s="40">
        <f t="shared" si="4"/>
        <v>1033754.64</v>
      </c>
      <c r="J17" s="41">
        <f t="shared" si="5"/>
        <v>1047484.3</v>
      </c>
      <c r="K17" s="40">
        <f t="shared" si="1"/>
        <v>1219830.48</v>
      </c>
      <c r="L17" s="42">
        <f>ROUND(J17*1.18,2)</f>
        <v>1236031.47</v>
      </c>
    </row>
    <row r="18" spans="1:12" x14ac:dyDescent="0.25">
      <c r="A18" s="32" t="s">
        <v>47</v>
      </c>
      <c r="B18" s="33" t="s">
        <v>36</v>
      </c>
      <c r="C18" s="34" t="str">
        <f t="shared" si="2"/>
        <v>FDTALCZF15EQA-XDR-7</v>
      </c>
      <c r="D18" s="35">
        <v>1279990</v>
      </c>
      <c r="E18" s="36">
        <f t="shared" si="3"/>
        <v>1296990</v>
      </c>
      <c r="F18" s="37">
        <f t="shared" si="0"/>
        <v>1084737.29</v>
      </c>
      <c r="G18" s="38">
        <f t="shared" si="0"/>
        <v>1099144.07</v>
      </c>
      <c r="H18" s="39">
        <v>4.7E-2</v>
      </c>
      <c r="I18" s="40">
        <f t="shared" si="4"/>
        <v>1033754.64</v>
      </c>
      <c r="J18" s="41">
        <f t="shared" si="5"/>
        <v>1047484.3</v>
      </c>
      <c r="K18" s="40">
        <f t="shared" si="1"/>
        <v>1219830.48</v>
      </c>
      <c r="L18" s="42">
        <f t="shared" si="1"/>
        <v>1236031.47</v>
      </c>
    </row>
    <row r="19" spans="1:12" x14ac:dyDescent="0.25">
      <c r="A19" s="32" t="s">
        <v>48</v>
      </c>
      <c r="B19" s="33" t="s">
        <v>37</v>
      </c>
      <c r="C19" s="34" t="str">
        <f t="shared" si="2"/>
        <v>FDTALCZF15EQA-MDR-7</v>
      </c>
      <c r="D19" s="35">
        <v>1279990</v>
      </c>
      <c r="E19" s="36">
        <f t="shared" si="3"/>
        <v>1296990</v>
      </c>
      <c r="F19" s="37">
        <f t="shared" si="0"/>
        <v>1084737.29</v>
      </c>
      <c r="G19" s="38">
        <f t="shared" si="0"/>
        <v>1099144.07</v>
      </c>
      <c r="H19" s="39">
        <v>4.7E-2</v>
      </c>
      <c r="I19" s="40">
        <f t="shared" si="4"/>
        <v>1033754.64</v>
      </c>
      <c r="J19" s="41">
        <f t="shared" si="5"/>
        <v>1047484.3</v>
      </c>
      <c r="K19" s="40">
        <f>ROUND(I19*1.18,2)</f>
        <v>1219830.48</v>
      </c>
      <c r="L19" s="42">
        <f t="shared" si="1"/>
        <v>1236031.47</v>
      </c>
    </row>
    <row r="20" spans="1:12" ht="15.75" thickBot="1" x14ac:dyDescent="0.3">
      <c r="A20" s="43" t="s">
        <v>49</v>
      </c>
      <c r="B20" s="44" t="s">
        <v>38</v>
      </c>
      <c r="C20" s="45" t="str">
        <f t="shared" si="2"/>
        <v>FDTALCZF15EQA-SDR-7</v>
      </c>
      <c r="D20" s="46">
        <v>1279990</v>
      </c>
      <c r="E20" s="47">
        <f t="shared" si="3"/>
        <v>1296990</v>
      </c>
      <c r="F20" s="48">
        <f t="shared" si="0"/>
        <v>1084737.29</v>
      </c>
      <c r="G20" s="49">
        <f t="shared" si="0"/>
        <v>1099144.07</v>
      </c>
      <c r="H20" s="50">
        <v>4.7E-2</v>
      </c>
      <c r="I20" s="51">
        <f t="shared" si="4"/>
        <v>1033754.64</v>
      </c>
      <c r="J20" s="52">
        <f>ROUND(G20*(1-H20),2)</f>
        <v>1047484.3</v>
      </c>
      <c r="K20" s="51">
        <f t="shared" si="1"/>
        <v>1219830.48</v>
      </c>
      <c r="L20" s="53">
        <f t="shared" si="1"/>
        <v>1236031.47</v>
      </c>
    </row>
    <row r="21" spans="1:12" x14ac:dyDescent="0.25">
      <c r="A21" s="54"/>
      <c r="B21" s="55"/>
      <c r="C21" s="56"/>
      <c r="D21" s="57"/>
      <c r="E21" s="57"/>
      <c r="F21" s="57"/>
      <c r="G21" s="57"/>
      <c r="H21" s="58"/>
      <c r="I21" s="59"/>
      <c r="J21" s="59"/>
      <c r="K21" s="59"/>
      <c r="L21" s="59"/>
    </row>
    <row r="22" spans="1:12" x14ac:dyDescent="0.25">
      <c r="A22" s="14"/>
      <c r="B22" s="14"/>
      <c r="C22" s="14"/>
      <c r="D22" s="14"/>
      <c r="E22" s="14"/>
      <c r="F22" s="14"/>
      <c r="G22" s="14"/>
      <c r="H22" s="60"/>
      <c r="I22" s="14"/>
      <c r="J22" s="14"/>
      <c r="K22" s="14"/>
      <c r="L22" s="14"/>
    </row>
    <row r="23" spans="1:12" x14ac:dyDescent="0.25">
      <c r="A23" s="14" t="s">
        <v>19</v>
      </c>
      <c r="B23" s="14"/>
      <c r="C23" s="14"/>
      <c r="D23" s="14"/>
      <c r="E23" s="14"/>
      <c r="F23" s="14"/>
      <c r="G23" s="14"/>
      <c r="H23" s="60"/>
      <c r="I23" s="14"/>
      <c r="J23" s="14"/>
    </row>
    <row r="24" spans="1:12" x14ac:dyDescent="0.25">
      <c r="A24" s="14" t="s">
        <v>40</v>
      </c>
      <c r="B24" s="14"/>
      <c r="C24" s="14"/>
      <c r="D24" s="14"/>
      <c r="E24" s="14"/>
      <c r="F24" s="14"/>
      <c r="G24" s="14"/>
      <c r="H24" s="60"/>
      <c r="I24" s="14"/>
      <c r="J24" s="14"/>
    </row>
    <row r="25" spans="1:12" x14ac:dyDescent="0.25">
      <c r="A25" s="61" t="s">
        <v>41</v>
      </c>
      <c r="B25" s="14"/>
      <c r="C25" s="14"/>
      <c r="D25" s="14"/>
      <c r="E25" s="14"/>
      <c r="F25" s="14"/>
      <c r="G25" s="62">
        <v>17000</v>
      </c>
      <c r="H25" s="60"/>
      <c r="I25" s="14"/>
      <c r="J25" s="14"/>
    </row>
    <row r="26" spans="1:12" x14ac:dyDescent="0.25">
      <c r="A26" s="14"/>
      <c r="B26" s="14"/>
      <c r="C26" s="14"/>
      <c r="D26" s="14"/>
      <c r="E26" s="14"/>
      <c r="F26" s="14"/>
      <c r="G26" s="14"/>
      <c r="H26" s="60"/>
      <c r="I26" s="14"/>
      <c r="J26" s="14"/>
    </row>
    <row r="27" spans="1:12" x14ac:dyDescent="0.25">
      <c r="A27" s="14"/>
      <c r="B27" s="14"/>
      <c r="C27" s="60"/>
      <c r="D27" s="63"/>
      <c r="E27" s="14"/>
      <c r="F27" s="14"/>
      <c r="G27" s="14"/>
      <c r="H27" s="60"/>
      <c r="I27" s="14"/>
      <c r="J27" s="14"/>
    </row>
    <row r="28" spans="1:12" x14ac:dyDescent="0.25">
      <c r="A28" s="64"/>
      <c r="B28" s="5"/>
      <c r="C28" s="60"/>
      <c r="D28" s="63"/>
      <c r="E28" s="5"/>
      <c r="F28" s="65"/>
      <c r="G28" s="64"/>
      <c r="H28" s="60"/>
      <c r="I28" s="5"/>
      <c r="J28" s="5"/>
    </row>
    <row r="29" spans="1:12" x14ac:dyDescent="0.25">
      <c r="A29" s="66"/>
      <c r="B29" s="5"/>
      <c r="C29" s="60"/>
      <c r="D29" s="63"/>
      <c r="E29" s="5"/>
      <c r="F29" s="65"/>
      <c r="G29" s="64"/>
      <c r="H29" s="5"/>
      <c r="I29" s="5"/>
      <c r="J29" s="5"/>
    </row>
    <row r="30" spans="1:12" x14ac:dyDescent="0.25">
      <c r="A30" s="66"/>
      <c r="B30" s="64"/>
      <c r="C30" s="60"/>
      <c r="D30" s="63"/>
      <c r="E30" s="5"/>
      <c r="F30" s="65"/>
      <c r="G30" s="64"/>
      <c r="H30" s="5"/>
      <c r="I30" s="4"/>
      <c r="J30" s="5"/>
    </row>
    <row r="31" spans="1:12" x14ac:dyDescent="0.25">
      <c r="A31" s="66"/>
      <c r="B31" s="64"/>
      <c r="C31" s="60"/>
      <c r="D31" s="63"/>
      <c r="E31" s="4"/>
      <c r="F31" s="67"/>
      <c r="G31" s="68"/>
      <c r="H31" s="5"/>
      <c r="I31" s="4"/>
      <c r="J31" s="5"/>
    </row>
    <row r="32" spans="1:12" x14ac:dyDescent="0.25">
      <c r="A32" s="69" t="s">
        <v>20</v>
      </c>
      <c r="B32" s="64"/>
      <c r="C32" s="60"/>
      <c r="D32" s="63"/>
      <c r="E32" s="5"/>
      <c r="F32" s="65"/>
      <c r="G32" s="64"/>
      <c r="H32" s="5"/>
      <c r="I32" s="4"/>
      <c r="J32" s="5"/>
    </row>
    <row r="33" spans="1:10" x14ac:dyDescent="0.25">
      <c r="A33" s="69"/>
      <c r="B33" s="64"/>
      <c r="C33" s="60"/>
      <c r="D33" s="63"/>
      <c r="E33" s="5"/>
      <c r="F33" s="5"/>
      <c r="G33" s="5"/>
      <c r="H33" s="5"/>
      <c r="I33" s="4"/>
      <c r="J33" s="5"/>
    </row>
    <row r="34" spans="1:10" x14ac:dyDescent="0.25">
      <c r="A34" s="70"/>
      <c r="B34" s="14"/>
      <c r="C34" s="71"/>
      <c r="D34" s="64"/>
      <c r="E34" s="72"/>
      <c r="F34" s="73"/>
      <c r="G34" s="74"/>
      <c r="H34" s="5"/>
      <c r="I34" s="4"/>
      <c r="J34" s="5"/>
    </row>
    <row r="35" spans="1:10" x14ac:dyDescent="0.25">
      <c r="A35" s="69" t="s">
        <v>21</v>
      </c>
      <c r="B35" s="75"/>
      <c r="C35" s="14"/>
      <c r="D35" s="14"/>
      <c r="E35" s="14" t="s">
        <v>23</v>
      </c>
      <c r="F35" s="14"/>
      <c r="G35" s="14"/>
      <c r="H35" s="14"/>
      <c r="I35" s="14"/>
      <c r="J35" s="14"/>
    </row>
    <row r="36" spans="1:10" x14ac:dyDescent="0.25">
      <c r="A36" s="79" t="s">
        <v>22</v>
      </c>
      <c r="B36" s="76"/>
      <c r="C36" s="77"/>
      <c r="D36" s="77"/>
      <c r="E36" s="77"/>
      <c r="F36" s="90" t="str">
        <f>A36</f>
        <v>16 июня 2017 года</v>
      </c>
      <c r="G36" s="90"/>
      <c r="H36" s="75"/>
      <c r="I36" s="75"/>
      <c r="J36" s="75"/>
    </row>
  </sheetData>
  <mergeCells count="13">
    <mergeCell ref="I8:J8"/>
    <mergeCell ref="K8:L8"/>
    <mergeCell ref="F36:G36"/>
    <mergeCell ref="D7:E7"/>
    <mergeCell ref="F7:G7"/>
    <mergeCell ref="I7:J7"/>
    <mergeCell ref="K7:L7"/>
    <mergeCell ref="H8:H9"/>
    <mergeCell ref="A8:A9"/>
    <mergeCell ref="B8:B9"/>
    <mergeCell ref="C8:C9"/>
    <mergeCell ref="D8:E8"/>
    <mergeCell ref="F8:G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O13" sqref="O13"/>
    </sheetView>
  </sheetViews>
  <sheetFormatPr defaultRowHeight="15" x14ac:dyDescent="0.25"/>
  <cols>
    <col min="1" max="1" width="28.28515625" customWidth="1"/>
    <col min="2" max="2" width="23.42578125" bestFit="1" customWidth="1"/>
    <col min="3" max="3" width="24" bestFit="1" customWidth="1"/>
    <col min="4" max="4" width="14.28515625" customWidth="1"/>
    <col min="5" max="5" width="14.5703125" customWidth="1"/>
    <col min="6" max="6" width="14" customWidth="1"/>
    <col min="7" max="7" width="13.42578125" customWidth="1"/>
    <col min="8" max="8" width="9.85546875" customWidth="1"/>
    <col min="9" max="9" width="15.28515625" customWidth="1"/>
    <col min="10" max="10" width="15" customWidth="1"/>
    <col min="11" max="11" width="14.42578125" customWidth="1"/>
    <col min="12" max="12" width="13.140625" customWidth="1"/>
  </cols>
  <sheetData>
    <row r="1" spans="1:12" ht="18" x14ac:dyDescent="0.25">
      <c r="A1" s="1" t="s">
        <v>0</v>
      </c>
      <c r="B1" s="2"/>
      <c r="C1" s="3"/>
      <c r="D1" s="4"/>
      <c r="E1" s="4"/>
      <c r="F1" s="4"/>
      <c r="G1" s="4"/>
      <c r="H1" s="5"/>
      <c r="I1" s="6" t="s">
        <v>1</v>
      </c>
      <c r="J1" s="5"/>
      <c r="K1" s="5"/>
      <c r="L1" s="5"/>
    </row>
    <row r="2" spans="1:12" ht="15.75" x14ac:dyDescent="0.25">
      <c r="A2" s="7" t="s">
        <v>24</v>
      </c>
      <c r="B2" s="8"/>
      <c r="C2" s="9"/>
      <c r="D2" s="10"/>
      <c r="E2" s="4"/>
      <c r="F2" s="4"/>
      <c r="G2" s="4"/>
      <c r="H2" s="5"/>
      <c r="I2" s="5"/>
      <c r="J2" s="5"/>
      <c r="K2" s="5"/>
      <c r="L2" s="5"/>
    </row>
    <row r="3" spans="1:12" ht="15.75" x14ac:dyDescent="0.25">
      <c r="A3" s="11"/>
      <c r="B3" s="8"/>
      <c r="C3" s="9"/>
      <c r="D3" s="10"/>
      <c r="E3" s="5"/>
      <c r="F3" s="5"/>
      <c r="G3" s="5"/>
      <c r="H3" s="5"/>
      <c r="I3" s="5"/>
      <c r="J3" s="5"/>
      <c r="K3" s="5"/>
      <c r="L3" s="5"/>
    </row>
    <row r="4" spans="1:12" ht="15.75" x14ac:dyDescent="0.25">
      <c r="A4" s="11"/>
      <c r="B4" s="8"/>
      <c r="C4" s="9"/>
      <c r="D4" s="10"/>
      <c r="E4" s="5"/>
      <c r="F4" s="5"/>
      <c r="G4" s="5"/>
      <c r="H4" s="5"/>
      <c r="I4" s="5"/>
      <c r="J4" s="5"/>
      <c r="K4" s="5"/>
      <c r="L4" s="5"/>
    </row>
    <row r="5" spans="1:12" x14ac:dyDescent="0.25">
      <c r="A5" s="78" t="s">
        <v>39</v>
      </c>
      <c r="B5" s="12"/>
      <c r="C5" s="13"/>
      <c r="D5" s="10"/>
      <c r="E5" s="4"/>
      <c r="F5" s="4"/>
      <c r="G5" s="4"/>
      <c r="H5" s="5"/>
      <c r="I5" s="5"/>
      <c r="J5" s="5"/>
      <c r="K5" s="5"/>
      <c r="L5" s="5"/>
    </row>
    <row r="6" spans="1:12" ht="15.75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36.75" thickBot="1" x14ac:dyDescent="0.3">
      <c r="A7" s="15" t="s">
        <v>2</v>
      </c>
      <c r="B7" s="16" t="s">
        <v>3</v>
      </c>
      <c r="C7" s="17" t="s">
        <v>4</v>
      </c>
      <c r="D7" s="87" t="s">
        <v>5</v>
      </c>
      <c r="E7" s="88"/>
      <c r="F7" s="87" t="s">
        <v>6</v>
      </c>
      <c r="G7" s="88"/>
      <c r="H7" s="18" t="s">
        <v>7</v>
      </c>
      <c r="I7" s="87" t="s">
        <v>8</v>
      </c>
      <c r="J7" s="88"/>
      <c r="K7" s="87" t="s">
        <v>9</v>
      </c>
      <c r="L7" s="89"/>
    </row>
    <row r="8" spans="1:12" ht="23.25" customHeight="1" thickBot="1" x14ac:dyDescent="0.3">
      <c r="A8" s="81" t="s">
        <v>10</v>
      </c>
      <c r="B8" s="83" t="s">
        <v>11</v>
      </c>
      <c r="C8" s="85"/>
      <c r="D8" s="87" t="s">
        <v>12</v>
      </c>
      <c r="E8" s="88"/>
      <c r="F8" s="87" t="s">
        <v>13</v>
      </c>
      <c r="G8" s="88"/>
      <c r="H8" s="91" t="s">
        <v>14</v>
      </c>
      <c r="I8" s="87" t="s">
        <v>15</v>
      </c>
      <c r="J8" s="88"/>
      <c r="K8" s="87" t="s">
        <v>16</v>
      </c>
      <c r="L8" s="89"/>
    </row>
    <row r="9" spans="1:12" ht="15.75" thickBot="1" x14ac:dyDescent="0.3">
      <c r="A9" s="82"/>
      <c r="B9" s="84"/>
      <c r="C9" s="86"/>
      <c r="D9" s="19" t="s">
        <v>17</v>
      </c>
      <c r="E9" s="15" t="s">
        <v>18</v>
      </c>
      <c r="F9" s="19" t="s">
        <v>17</v>
      </c>
      <c r="G9" s="15" t="s">
        <v>18</v>
      </c>
      <c r="H9" s="92"/>
      <c r="I9" s="19" t="s">
        <v>17</v>
      </c>
      <c r="J9" s="15" t="s">
        <v>18</v>
      </c>
      <c r="K9" s="19" t="s">
        <v>17</v>
      </c>
      <c r="L9" s="20" t="s">
        <v>18</v>
      </c>
    </row>
    <row r="10" spans="1:12" x14ac:dyDescent="0.25">
      <c r="A10" s="21" t="s">
        <v>25</v>
      </c>
      <c r="B10" s="22" t="s">
        <v>28</v>
      </c>
      <c r="C10" s="23" t="str">
        <f>CONCATENATE(B10,7)</f>
        <v>FDTALBZF15EQA---R-7</v>
      </c>
      <c r="D10" s="24">
        <v>1099990</v>
      </c>
      <c r="E10" s="25">
        <f>D10+$G$25</f>
        <v>1116990</v>
      </c>
      <c r="F10" s="26">
        <f t="shared" ref="F10:G20" si="0">ROUND(D10/1.18,2)</f>
        <v>932194.92</v>
      </c>
      <c r="G10" s="27">
        <f>ROUND(E10/1.18,2)</f>
        <v>946601.69</v>
      </c>
      <c r="H10" s="28">
        <v>7.6999999999999999E-2</v>
      </c>
      <c r="I10" s="29">
        <f>ROUND(F10*(1-H10),2)</f>
        <v>860415.91</v>
      </c>
      <c r="J10" s="30">
        <f>ROUND(G10*(1-H10),2)</f>
        <v>873713.36</v>
      </c>
      <c r="K10" s="29">
        <f t="shared" ref="K10:L20" si="1">ROUND(I10*1.18,2)</f>
        <v>1015290.77</v>
      </c>
      <c r="L10" s="31">
        <f t="shared" si="1"/>
        <v>1030981.76</v>
      </c>
    </row>
    <row r="11" spans="1:12" x14ac:dyDescent="0.25">
      <c r="A11" s="32" t="s">
        <v>26</v>
      </c>
      <c r="B11" s="33" t="s">
        <v>29</v>
      </c>
      <c r="C11" s="34" t="str">
        <f t="shared" ref="C11:C20" si="2">CONCATENATE(B11,7)</f>
        <v>FDTALBZF15EQAB--R-7</v>
      </c>
      <c r="D11" s="35">
        <v>1139990</v>
      </c>
      <c r="E11" s="36">
        <f>D11+$G$25</f>
        <v>1156990</v>
      </c>
      <c r="F11" s="37">
        <f t="shared" si="0"/>
        <v>966093.22</v>
      </c>
      <c r="G11" s="38">
        <f t="shared" si="0"/>
        <v>980500</v>
      </c>
      <c r="H11" s="39">
        <v>7.6999999999999999E-2</v>
      </c>
      <c r="I11" s="40">
        <f>ROUND(F11*(1-H11),2)</f>
        <v>891704.04</v>
      </c>
      <c r="J11" s="41">
        <f>ROUND(G11*(1-H11),2)</f>
        <v>905001.5</v>
      </c>
      <c r="K11" s="40">
        <f t="shared" si="1"/>
        <v>1052210.77</v>
      </c>
      <c r="L11" s="42">
        <f t="shared" si="1"/>
        <v>1067901.77</v>
      </c>
    </row>
    <row r="12" spans="1:12" x14ac:dyDescent="0.25">
      <c r="A12" s="32" t="s">
        <v>42</v>
      </c>
      <c r="B12" s="33" t="s">
        <v>30</v>
      </c>
      <c r="C12" s="34" t="str">
        <f t="shared" si="2"/>
        <v>FDTALBZF15EQACGBR-7</v>
      </c>
      <c r="D12" s="35">
        <v>1199990</v>
      </c>
      <c r="E12" s="36">
        <f>D12+$G$25</f>
        <v>1216990</v>
      </c>
      <c r="F12" s="37">
        <f t="shared" si="0"/>
        <v>1016940.68</v>
      </c>
      <c r="G12" s="38">
        <f t="shared" si="0"/>
        <v>1031347.46</v>
      </c>
      <c r="H12" s="39">
        <v>7.6999999999999999E-2</v>
      </c>
      <c r="I12" s="40">
        <f>ROUND(F12*(1-H12),2)</f>
        <v>938636.25</v>
      </c>
      <c r="J12" s="41">
        <f>ROUND(G12*(1-H12),2)</f>
        <v>951933.71</v>
      </c>
      <c r="K12" s="40">
        <f t="shared" si="1"/>
        <v>1107590.78</v>
      </c>
      <c r="L12" s="42">
        <f t="shared" si="1"/>
        <v>1123281.78</v>
      </c>
    </row>
    <row r="13" spans="1:12" x14ac:dyDescent="0.25">
      <c r="A13" s="32" t="s">
        <v>43</v>
      </c>
      <c r="B13" s="33" t="s">
        <v>31</v>
      </c>
      <c r="C13" s="34" t="str">
        <f t="shared" si="2"/>
        <v>FDTALBZF15EQACXBR-7</v>
      </c>
      <c r="D13" s="35">
        <v>1199990</v>
      </c>
      <c r="E13" s="36">
        <f>D13+$G$25</f>
        <v>1216990</v>
      </c>
      <c r="F13" s="37">
        <f t="shared" si="0"/>
        <v>1016940.68</v>
      </c>
      <c r="G13" s="38">
        <f t="shared" si="0"/>
        <v>1031347.46</v>
      </c>
      <c r="H13" s="39">
        <v>7.6999999999999999E-2</v>
      </c>
      <c r="I13" s="40">
        <f>ROUND(F13*(1-H13),2)</f>
        <v>938636.25</v>
      </c>
      <c r="J13" s="41">
        <f>ROUND(G13*(1-H13),2)</f>
        <v>951933.71</v>
      </c>
      <c r="K13" s="40">
        <f t="shared" si="1"/>
        <v>1107590.78</v>
      </c>
      <c r="L13" s="42">
        <f t="shared" si="1"/>
        <v>1123281.78</v>
      </c>
    </row>
    <row r="14" spans="1:12" x14ac:dyDescent="0.25">
      <c r="A14" s="32" t="s">
        <v>44</v>
      </c>
      <c r="B14" s="33" t="s">
        <v>32</v>
      </c>
      <c r="C14" s="34" t="str">
        <f t="shared" si="2"/>
        <v>FDTALBZF15EQACMBR-7</v>
      </c>
      <c r="D14" s="35">
        <v>1199990</v>
      </c>
      <c r="E14" s="36">
        <f t="shared" ref="E14:E20" si="3">D14+$G$25</f>
        <v>1216990</v>
      </c>
      <c r="F14" s="37">
        <f t="shared" si="0"/>
        <v>1016940.68</v>
      </c>
      <c r="G14" s="38">
        <f t="shared" si="0"/>
        <v>1031347.46</v>
      </c>
      <c r="H14" s="39">
        <v>7.6999999999999999E-2</v>
      </c>
      <c r="I14" s="40">
        <f t="shared" ref="I14:I20" si="4">ROUND(F14*(1-H14),2)</f>
        <v>938636.25</v>
      </c>
      <c r="J14" s="41">
        <f t="shared" ref="J14:J19" si="5">ROUND(G14*(1-H14),2)</f>
        <v>951933.71</v>
      </c>
      <c r="K14" s="40">
        <f t="shared" si="1"/>
        <v>1107590.78</v>
      </c>
      <c r="L14" s="42">
        <f t="shared" si="1"/>
        <v>1123281.78</v>
      </c>
    </row>
    <row r="15" spans="1:12" x14ac:dyDescent="0.25">
      <c r="A15" s="32" t="s">
        <v>45</v>
      </c>
      <c r="B15" s="33" t="s">
        <v>33</v>
      </c>
      <c r="C15" s="34" t="str">
        <f>CONCATENATE(B15,7)</f>
        <v>FDTALBZF15EQACSBR-7</v>
      </c>
      <c r="D15" s="35">
        <v>1199990</v>
      </c>
      <c r="E15" s="36">
        <f t="shared" si="3"/>
        <v>1216990</v>
      </c>
      <c r="F15" s="37">
        <f t="shared" si="0"/>
        <v>1016940.68</v>
      </c>
      <c r="G15" s="38">
        <f t="shared" si="0"/>
        <v>1031347.46</v>
      </c>
      <c r="H15" s="39">
        <v>7.6999999999999999E-2</v>
      </c>
      <c r="I15" s="40">
        <f t="shared" si="4"/>
        <v>938636.25</v>
      </c>
      <c r="J15" s="41">
        <f t="shared" si="5"/>
        <v>951933.71</v>
      </c>
      <c r="K15" s="40">
        <f t="shared" si="1"/>
        <v>1107590.78</v>
      </c>
      <c r="L15" s="42">
        <f t="shared" si="1"/>
        <v>1123281.78</v>
      </c>
    </row>
    <row r="16" spans="1:12" x14ac:dyDescent="0.25">
      <c r="A16" s="32" t="s">
        <v>27</v>
      </c>
      <c r="B16" s="33" t="s">
        <v>34</v>
      </c>
      <c r="C16" s="34" t="str">
        <f>CONCATENATE(B16,7)</f>
        <v>FDTALCZF15EQA--DR-7</v>
      </c>
      <c r="D16" s="35">
        <v>1239990</v>
      </c>
      <c r="E16" s="36">
        <f t="shared" ref="E16" si="6">D16+$G$25</f>
        <v>1256990</v>
      </c>
      <c r="F16" s="37">
        <f t="shared" ref="F16" si="7">ROUND(D16/1.18,2)</f>
        <v>1050838.98</v>
      </c>
      <c r="G16" s="38">
        <f t="shared" ref="G16" si="8">ROUND(E16/1.18,2)</f>
        <v>1065245.76</v>
      </c>
      <c r="H16" s="39">
        <v>7.6999999999999999E-2</v>
      </c>
      <c r="I16" s="40">
        <f t="shared" ref="I16" si="9">ROUND(F16*(1-H16),2)</f>
        <v>969924.38</v>
      </c>
      <c r="J16" s="41">
        <f t="shared" ref="J16" si="10">ROUND(G16*(1-H16),2)</f>
        <v>983221.84</v>
      </c>
      <c r="K16" s="40">
        <f t="shared" ref="K16" si="11">ROUND(I16*1.18,2)</f>
        <v>1144510.77</v>
      </c>
      <c r="L16" s="42">
        <f t="shared" ref="L16" si="12">ROUND(J16*1.18,2)</f>
        <v>1160201.77</v>
      </c>
    </row>
    <row r="17" spans="1:12" x14ac:dyDescent="0.25">
      <c r="A17" s="32" t="s">
        <v>46</v>
      </c>
      <c r="B17" s="33" t="s">
        <v>35</v>
      </c>
      <c r="C17" s="34" t="str">
        <f t="shared" si="2"/>
        <v>FDTALCZF15EQA-GDR-7</v>
      </c>
      <c r="D17" s="35">
        <v>1279990</v>
      </c>
      <c r="E17" s="36">
        <f>D17+$G$25</f>
        <v>1296990</v>
      </c>
      <c r="F17" s="37">
        <f t="shared" si="0"/>
        <v>1084737.29</v>
      </c>
      <c r="G17" s="38">
        <f>ROUND(E17/1.18,2)</f>
        <v>1099144.07</v>
      </c>
      <c r="H17" s="39">
        <v>7.6999999999999999E-2</v>
      </c>
      <c r="I17" s="40">
        <f t="shared" si="4"/>
        <v>1001212.52</v>
      </c>
      <c r="J17" s="41">
        <f t="shared" si="5"/>
        <v>1014509.98</v>
      </c>
      <c r="K17" s="40">
        <f t="shared" si="1"/>
        <v>1181430.77</v>
      </c>
      <c r="L17" s="42">
        <f>ROUND(J17*1.18,2)</f>
        <v>1197121.78</v>
      </c>
    </row>
    <row r="18" spans="1:12" x14ac:dyDescent="0.25">
      <c r="A18" s="32" t="s">
        <v>47</v>
      </c>
      <c r="B18" s="33" t="s">
        <v>36</v>
      </c>
      <c r="C18" s="34" t="str">
        <f t="shared" si="2"/>
        <v>FDTALCZF15EQA-XDR-7</v>
      </c>
      <c r="D18" s="35">
        <v>1279990</v>
      </c>
      <c r="E18" s="36">
        <f t="shared" si="3"/>
        <v>1296990</v>
      </c>
      <c r="F18" s="37">
        <f t="shared" si="0"/>
        <v>1084737.29</v>
      </c>
      <c r="G18" s="38">
        <f t="shared" si="0"/>
        <v>1099144.07</v>
      </c>
      <c r="H18" s="39">
        <v>7.6999999999999999E-2</v>
      </c>
      <c r="I18" s="40">
        <f t="shared" si="4"/>
        <v>1001212.52</v>
      </c>
      <c r="J18" s="41">
        <f t="shared" si="5"/>
        <v>1014509.98</v>
      </c>
      <c r="K18" s="40">
        <f t="shared" si="1"/>
        <v>1181430.77</v>
      </c>
      <c r="L18" s="42">
        <f t="shared" si="1"/>
        <v>1197121.78</v>
      </c>
    </row>
    <row r="19" spans="1:12" x14ac:dyDescent="0.25">
      <c r="A19" s="32" t="s">
        <v>48</v>
      </c>
      <c r="B19" s="33" t="s">
        <v>37</v>
      </c>
      <c r="C19" s="34" t="str">
        <f t="shared" si="2"/>
        <v>FDTALCZF15EQA-MDR-7</v>
      </c>
      <c r="D19" s="35">
        <v>1279990</v>
      </c>
      <c r="E19" s="36">
        <f t="shared" si="3"/>
        <v>1296990</v>
      </c>
      <c r="F19" s="37">
        <f t="shared" si="0"/>
        <v>1084737.29</v>
      </c>
      <c r="G19" s="38">
        <f t="shared" si="0"/>
        <v>1099144.07</v>
      </c>
      <c r="H19" s="39">
        <v>7.6999999999999999E-2</v>
      </c>
      <c r="I19" s="40">
        <f t="shared" si="4"/>
        <v>1001212.52</v>
      </c>
      <c r="J19" s="41">
        <f t="shared" si="5"/>
        <v>1014509.98</v>
      </c>
      <c r="K19" s="40">
        <f>ROUND(I19*1.18,2)</f>
        <v>1181430.77</v>
      </c>
      <c r="L19" s="42">
        <f t="shared" si="1"/>
        <v>1197121.78</v>
      </c>
    </row>
    <row r="20" spans="1:12" ht="15.75" thickBot="1" x14ac:dyDescent="0.3">
      <c r="A20" s="43" t="s">
        <v>49</v>
      </c>
      <c r="B20" s="44" t="s">
        <v>38</v>
      </c>
      <c r="C20" s="45" t="str">
        <f t="shared" si="2"/>
        <v>FDTALCZF15EQA-SDR-7</v>
      </c>
      <c r="D20" s="46">
        <v>1279990</v>
      </c>
      <c r="E20" s="47">
        <f t="shared" si="3"/>
        <v>1296990</v>
      </c>
      <c r="F20" s="48">
        <f t="shared" si="0"/>
        <v>1084737.29</v>
      </c>
      <c r="G20" s="49">
        <f t="shared" si="0"/>
        <v>1099144.07</v>
      </c>
      <c r="H20" s="50">
        <v>7.6999999999999999E-2</v>
      </c>
      <c r="I20" s="51">
        <f t="shared" si="4"/>
        <v>1001212.52</v>
      </c>
      <c r="J20" s="52">
        <f>ROUND(G20*(1-H20),2)</f>
        <v>1014509.98</v>
      </c>
      <c r="K20" s="51">
        <f t="shared" si="1"/>
        <v>1181430.77</v>
      </c>
      <c r="L20" s="53">
        <f t="shared" si="1"/>
        <v>1197121.78</v>
      </c>
    </row>
    <row r="21" spans="1:12" x14ac:dyDescent="0.25">
      <c r="A21" s="54"/>
      <c r="B21" s="55"/>
      <c r="C21" s="56"/>
      <c r="D21" s="57"/>
      <c r="E21" s="57"/>
      <c r="F21" s="57"/>
      <c r="G21" s="57"/>
      <c r="H21" s="58"/>
      <c r="I21" s="59"/>
      <c r="J21" s="59"/>
      <c r="K21" s="59"/>
      <c r="L21" s="59"/>
    </row>
    <row r="22" spans="1:12" x14ac:dyDescent="0.25">
      <c r="A22" s="14"/>
      <c r="B22" s="14"/>
      <c r="C22" s="14"/>
      <c r="D22" s="14"/>
      <c r="E22" s="14"/>
      <c r="F22" s="14"/>
      <c r="G22" s="14"/>
      <c r="H22" s="60"/>
      <c r="I22" s="14"/>
      <c r="J22" s="14"/>
      <c r="K22" s="14"/>
      <c r="L22" s="14"/>
    </row>
    <row r="23" spans="1:12" x14ac:dyDescent="0.25">
      <c r="A23" s="14" t="s">
        <v>19</v>
      </c>
      <c r="B23" s="14"/>
      <c r="C23" s="14"/>
      <c r="D23" s="14"/>
      <c r="E23" s="14"/>
      <c r="F23" s="14"/>
      <c r="G23" s="14"/>
      <c r="H23" s="60"/>
      <c r="I23" s="14"/>
      <c r="J23" s="14"/>
    </row>
    <row r="24" spans="1:12" x14ac:dyDescent="0.25">
      <c r="A24" s="14" t="s">
        <v>40</v>
      </c>
      <c r="B24" s="14"/>
      <c r="C24" s="14"/>
      <c r="D24" s="14"/>
      <c r="E24" s="14"/>
      <c r="F24" s="14"/>
      <c r="G24" s="14"/>
      <c r="H24" s="60"/>
      <c r="I24" s="14"/>
      <c r="J24" s="14"/>
    </row>
    <row r="25" spans="1:12" x14ac:dyDescent="0.25">
      <c r="A25" s="61" t="s">
        <v>41</v>
      </c>
      <c r="B25" s="14"/>
      <c r="C25" s="14"/>
      <c r="D25" s="14"/>
      <c r="E25" s="14"/>
      <c r="F25" s="14"/>
      <c r="G25" s="62">
        <v>17000</v>
      </c>
      <c r="H25" s="60"/>
      <c r="I25" s="14"/>
      <c r="J25" s="14"/>
    </row>
    <row r="26" spans="1:12" x14ac:dyDescent="0.25">
      <c r="A26" s="14"/>
      <c r="B26" s="14"/>
      <c r="C26" s="14"/>
      <c r="D26" s="14"/>
      <c r="E26" s="14"/>
      <c r="F26" s="14"/>
      <c r="G26" s="14"/>
      <c r="H26" s="60"/>
      <c r="I26" s="14"/>
      <c r="J26" s="14"/>
    </row>
    <row r="27" spans="1:12" x14ac:dyDescent="0.25">
      <c r="A27" s="14"/>
      <c r="B27" s="14"/>
      <c r="C27" s="60"/>
      <c r="D27" s="63"/>
      <c r="E27" s="14"/>
      <c r="F27" s="14"/>
      <c r="G27" s="14"/>
      <c r="H27" s="60"/>
      <c r="I27" s="14"/>
      <c r="J27" s="14"/>
    </row>
    <row r="28" spans="1:12" x14ac:dyDescent="0.25">
      <c r="A28" s="64"/>
      <c r="B28" s="5"/>
      <c r="C28" s="60"/>
      <c r="D28" s="63"/>
      <c r="E28" s="5"/>
      <c r="F28" s="65"/>
      <c r="G28" s="64"/>
      <c r="H28" s="60"/>
      <c r="I28" s="5"/>
      <c r="J28" s="5"/>
    </row>
    <row r="29" spans="1:12" x14ac:dyDescent="0.25">
      <c r="A29" s="66"/>
      <c r="B29" s="5"/>
      <c r="C29" s="60"/>
      <c r="D29" s="63"/>
      <c r="E29" s="5"/>
      <c r="F29" s="65"/>
      <c r="G29" s="64"/>
      <c r="H29" s="5"/>
      <c r="I29" s="5"/>
      <c r="J29" s="5"/>
    </row>
    <row r="30" spans="1:12" x14ac:dyDescent="0.25">
      <c r="A30" s="66"/>
      <c r="B30" s="64"/>
      <c r="C30" s="60"/>
      <c r="D30" s="63"/>
      <c r="E30" s="5"/>
      <c r="F30" s="65"/>
      <c r="G30" s="64"/>
      <c r="H30" s="5"/>
      <c r="I30" s="4"/>
      <c r="J30" s="5"/>
    </row>
    <row r="31" spans="1:12" x14ac:dyDescent="0.25">
      <c r="A31" s="66"/>
      <c r="B31" s="64"/>
      <c r="C31" s="60"/>
      <c r="D31" s="63"/>
      <c r="E31" s="4"/>
      <c r="F31" s="67"/>
      <c r="G31" s="68"/>
      <c r="H31" s="5"/>
      <c r="I31" s="4"/>
      <c r="J31" s="5"/>
    </row>
    <row r="32" spans="1:12" x14ac:dyDescent="0.25">
      <c r="A32" s="69" t="s">
        <v>20</v>
      </c>
      <c r="B32" s="64"/>
      <c r="C32" s="60"/>
      <c r="D32" s="63"/>
      <c r="E32" s="5"/>
      <c r="F32" s="65"/>
      <c r="G32" s="64"/>
      <c r="H32" s="5"/>
      <c r="I32" s="4"/>
      <c r="J32" s="5"/>
    </row>
    <row r="33" spans="1:10" x14ac:dyDescent="0.25">
      <c r="A33" s="69"/>
      <c r="B33" s="64"/>
      <c r="C33" s="60"/>
      <c r="D33" s="63"/>
      <c r="E33" s="5"/>
      <c r="F33" s="5"/>
      <c r="G33" s="5"/>
      <c r="H33" s="5"/>
      <c r="I33" s="4"/>
      <c r="J33" s="5"/>
    </row>
    <row r="34" spans="1:10" x14ac:dyDescent="0.25">
      <c r="A34" s="70"/>
      <c r="B34" s="14"/>
      <c r="C34" s="71"/>
      <c r="D34" s="64"/>
      <c r="E34" s="72"/>
      <c r="F34" s="73"/>
      <c r="G34" s="74"/>
      <c r="H34" s="5"/>
      <c r="I34" s="4"/>
      <c r="J34" s="5"/>
    </row>
    <row r="35" spans="1:10" x14ac:dyDescent="0.25">
      <c r="A35" s="69" t="s">
        <v>21</v>
      </c>
      <c r="B35" s="75"/>
      <c r="C35" s="14"/>
      <c r="D35" s="14"/>
      <c r="E35" s="14" t="s">
        <v>23</v>
      </c>
      <c r="F35" s="14"/>
      <c r="G35" s="14"/>
      <c r="H35" s="14"/>
      <c r="I35" s="14"/>
      <c r="J35" s="14"/>
    </row>
    <row r="36" spans="1:10" x14ac:dyDescent="0.25">
      <c r="A36" s="80" t="s">
        <v>22</v>
      </c>
      <c r="B36" s="76"/>
      <c r="C36" s="77"/>
      <c r="D36" s="77"/>
      <c r="E36" s="77"/>
      <c r="F36" s="93" t="str">
        <f>A36</f>
        <v>16 июня 2017 года</v>
      </c>
      <c r="G36" s="93"/>
      <c r="H36" s="75"/>
      <c r="I36" s="75"/>
      <c r="J36" s="75"/>
    </row>
  </sheetData>
  <mergeCells count="13">
    <mergeCell ref="A8:A9"/>
    <mergeCell ref="B8:B9"/>
    <mergeCell ref="C8:C9"/>
    <mergeCell ref="D8:E8"/>
    <mergeCell ref="F8:G8"/>
    <mergeCell ref="I8:J8"/>
    <mergeCell ref="K8:L8"/>
    <mergeCell ref="F36:G36"/>
    <mergeCell ref="D7:E7"/>
    <mergeCell ref="F7:G7"/>
    <mergeCell ref="I7:J7"/>
    <mergeCell ref="K7:L7"/>
    <mergeCell ref="H8:H9"/>
  </mergeCells>
  <pageMargins left="0.7" right="0.7" top="0.75" bottom="0.75" header="0.3" footer="0.3"/>
</worksheet>
</file>

<file path=docProps/CustomMKOP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KProdID">
    <vt:lpwstr>ZMOutlook</vt:lpwstr>
  </property>
  <property fmtid="{D5CDD505-2E9C-101B-9397-08002B2CF9AE}" pid="3" name="SizeBefore">
    <vt:lpwstr>21316</vt:lpwstr>
  </property>
  <property fmtid="{D5CDD505-2E9C-101B-9397-08002B2CF9AE}" pid="4" name="OptimizationTime">
    <vt:lpwstr>20170620_1815</vt:lpwstr>
  </property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 Dealers</vt:lpstr>
      <vt:lpstr>for New Dealers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Mironova, Ekaterina</dc:creator>
  <cp:lastModifiedBy>Mironova, Ekaterina</cp:lastModifiedBy>
  <dcterms:created xsi:type="dcterms:W3CDTF">2017-06-13T06:44:57Z</dcterms:created>
  <dcterms:modified xsi:type="dcterms:W3CDTF">2017-06-16T08:59:33Z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_AdHocReviewCycleID">
    <vt:i4>-603622273</vt:i4>
  </property>
  <property fmtid="{D5CDD505-2E9C-101B-9397-08002B2CF9AE}" pid="4" name="_NewReviewCycle">
    <vt:lpwstr/>
  </property>
  <property fmtid="{D5CDD505-2E9C-101B-9397-08002B2CF9AE}" pid="5" name="_EmailSubject">
    <vt:lpwstr>Nissan Juke - информационное письмо для дилеров</vt:lpwstr>
  </property>
  <property fmtid="{D5CDD505-2E9C-101B-9397-08002B2CF9AE}" pid="6" name="_AuthorEmail">
    <vt:lpwstr>ANazarov@nissan.ru</vt:lpwstr>
  </property>
  <property fmtid="{D5CDD505-2E9C-101B-9397-08002B2CF9AE}" pid="7" name="_AuthorEmailDisplayName">
    <vt:lpwstr>Nazarov, Anton</vt:lpwstr>
  </property>
  <property fmtid="{D5CDD505-2E9C-101B-9397-08002B2CF9AE}" pid="8" name="_PreviousAdHocReviewCycleID">
    <vt:i4>1491505375</vt:i4>
  </property>
</Properties>
</file>